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7 22.12.2020\"/>
    </mc:Choice>
  </mc:AlternateContent>
  <bookViews>
    <workbookView xWindow="0" yWindow="0" windowWidth="28800" windowHeight="12330"/>
  </bookViews>
  <sheets>
    <sheet name="Pašvald.fin.ped.kvalitāte" sheetId="1" r:id="rId1"/>
    <sheet name="Lap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 s="1"/>
  <c r="H14" i="1"/>
  <c r="I14" i="1" s="1"/>
  <c r="G27" i="1"/>
  <c r="H27" i="1" s="1"/>
  <c r="I27" i="1" s="1"/>
  <c r="G28" i="1"/>
  <c r="H28" i="1" s="1"/>
  <c r="I28" i="1" s="1"/>
  <c r="F25" i="1"/>
  <c r="H25" i="1" s="1"/>
  <c r="I25" i="1" s="1"/>
  <c r="E13" i="1"/>
  <c r="E14" i="1"/>
  <c r="E15" i="1"/>
  <c r="H15" i="1" s="1"/>
  <c r="I15" i="1" s="1"/>
  <c r="D10" i="1"/>
  <c r="E10" i="1" s="1"/>
  <c r="H10" i="1" s="1"/>
  <c r="I10" i="1" s="1"/>
  <c r="D11" i="1"/>
  <c r="E11" i="1" s="1"/>
  <c r="H11" i="1" s="1"/>
  <c r="I11" i="1" s="1"/>
  <c r="D12" i="1"/>
  <c r="E12" i="1" s="1"/>
  <c r="H12" i="1" s="1"/>
  <c r="I12" i="1" s="1"/>
  <c r="D13" i="1"/>
  <c r="D14" i="1"/>
  <c r="D15" i="1"/>
  <c r="D16" i="1"/>
  <c r="E16" i="1" s="1"/>
  <c r="H16" i="1" s="1"/>
  <c r="I16" i="1" s="1"/>
  <c r="D17" i="1"/>
  <c r="E17" i="1" s="1"/>
  <c r="H17" i="1" s="1"/>
  <c r="I17" i="1" s="1"/>
  <c r="D18" i="1"/>
  <c r="E18" i="1" s="1"/>
  <c r="H18" i="1" s="1"/>
  <c r="I18" i="1" s="1"/>
  <c r="D19" i="1"/>
  <c r="D20" i="1"/>
  <c r="F20" i="1" s="1"/>
  <c r="H20" i="1" s="1"/>
  <c r="I20" i="1" s="1"/>
  <c r="D21" i="1"/>
  <c r="F21" i="1" s="1"/>
  <c r="H21" i="1" s="1"/>
  <c r="I21" i="1" s="1"/>
  <c r="D22" i="1"/>
  <c r="F22" i="1" s="1"/>
  <c r="H22" i="1" s="1"/>
  <c r="I22" i="1" s="1"/>
  <c r="D23" i="1"/>
  <c r="F23" i="1" s="1"/>
  <c r="H23" i="1" s="1"/>
  <c r="I23" i="1" s="1"/>
  <c r="D24" i="1"/>
  <c r="F24" i="1" s="1"/>
  <c r="H24" i="1" s="1"/>
  <c r="I24" i="1" s="1"/>
  <c r="D25" i="1"/>
  <c r="D26" i="1"/>
  <c r="D27" i="1"/>
  <c r="D28" i="1"/>
  <c r="J20" i="1" l="1"/>
  <c r="J18" i="1"/>
  <c r="J24" i="1"/>
  <c r="F19" i="1"/>
  <c r="H19" i="1" s="1"/>
  <c r="I19" i="1" s="1"/>
  <c r="G26" i="1"/>
  <c r="J27" i="1"/>
  <c r="J28" i="1"/>
  <c r="J25" i="1"/>
  <c r="J23" i="1"/>
  <c r="J22" i="1"/>
  <c r="J21" i="1"/>
  <c r="J17" i="1"/>
  <c r="J16" i="1"/>
  <c r="J15" i="1"/>
  <c r="J14" i="1"/>
  <c r="J13" i="1"/>
  <c r="J12" i="1"/>
  <c r="J11" i="1"/>
  <c r="D9" i="1"/>
  <c r="E9" i="1" s="1"/>
  <c r="H9" i="1" s="1"/>
  <c r="I9" i="1" s="1"/>
  <c r="H26" i="1" l="1"/>
  <c r="I26" i="1" s="1"/>
  <c r="J26" i="1" s="1"/>
  <c r="I29" i="1"/>
  <c r="J9" i="1"/>
  <c r="J10" i="1"/>
  <c r="E29" i="1"/>
  <c r="J19" i="1"/>
  <c r="C29" i="1"/>
  <c r="D29" i="1" s="1"/>
  <c r="G29" i="1" s="1"/>
  <c r="F29" i="1" l="1"/>
  <c r="H29" i="1" s="1"/>
  <c r="J29" i="1" l="1"/>
  <c r="J32" i="1" s="1"/>
  <c r="J34" i="1" s="1"/>
</calcChain>
</file>

<file path=xl/sharedStrings.xml><?xml version="1.0" encoding="utf-8"?>
<sst xmlns="http://schemas.openxmlformats.org/spreadsheetml/2006/main" count="39" uniqueCount="39">
  <si>
    <t>Nr. p.k.</t>
  </si>
  <si>
    <t>Mācību iestādes nosaukums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</si>
  <si>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</si>
  <si>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</si>
  <si>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</si>
  <si>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</si>
  <si>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</si>
  <si>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</si>
  <si>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</si>
  <si>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</si>
  <si>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</si>
  <si>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</si>
  <si>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Madonas pilsētas PII "Kastanītis"</t>
  </si>
  <si>
    <t>Madonas pilsētas PII "Priedīte"</t>
  </si>
  <si>
    <t>Madonas pilsētas PII "Saulīte"</t>
  </si>
  <si>
    <t>Praulienas pagasta PII "Pasaciņa"</t>
  </si>
  <si>
    <t>Kopā</t>
  </si>
  <si>
    <t>valsts</t>
  </si>
  <si>
    <t>starpība</t>
  </si>
  <si>
    <t>Budžets</t>
  </si>
  <si>
    <t>Pašvaldības finansētās pedagogu likmes</t>
  </si>
  <si>
    <t>J.Norviļa Madonas Mūzikas skola</t>
  </si>
  <si>
    <t>J.Simsona Madonas Mākslas skola</t>
  </si>
  <si>
    <t>Madonas bēnu un jaunatnes sporta skola</t>
  </si>
  <si>
    <t xml:space="preserve">Bērzaunes pagasta PII "Vārpiņa" </t>
  </si>
  <si>
    <t xml:space="preserve">Kalsnavas pagasta PII "Lācītis Pūks" </t>
  </si>
  <si>
    <t>Liezēres pamatskolas PII grupas</t>
  </si>
  <si>
    <t>Skolu pedagogu papildus pienākumiem, kvalitātes piemaksām jaunā 1.,2.,3.kv.p. 18,31%</t>
  </si>
  <si>
    <t>PII pedagogu kvalitātes piemaksām jaunā 1.,2.,3.kv.p. 2,94%</t>
  </si>
  <si>
    <t>Prof.ievirzes pedagogu papildus pienākumiem, kvalitātes piemaksām jaunā 1.,2.,3.kv.p. 14%</t>
  </si>
  <si>
    <t>Pašvaldības finansējums pedagogu kvalitātes piemaksām un valsts sociālās apdrošināšanas  obligātajām iemaksām no 2021.gada 1.janvāra līdz 31.augustam</t>
  </si>
  <si>
    <t>Tarifikācijai mēnesī (likmes *790)</t>
  </si>
  <si>
    <t>Kopā tarifikācijai mēnesī</t>
  </si>
  <si>
    <t xml:space="preserve"> Ar VSAOI (23.59%) mēnesī </t>
  </si>
  <si>
    <t>Pašvaldības finansējums 8 mēnešiem, EUR</t>
  </si>
  <si>
    <t>Pielikums</t>
  </si>
  <si>
    <t>Madonas novada pašvaldības domes</t>
  </si>
  <si>
    <t>(protokols Nr.27, 14.p.)</t>
  </si>
  <si>
    <t>22.12.2020. lēmumam Nr.528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</si>
</sst>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4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wrapText="1"/>
    </xf>
    <xf numFmtId="0" fontId="3" fillId="0" borderId="0" xfId="0" applyFont="1" applyFill="1" applyBorder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2" fontId="9" fillId="0" borderId="1" xfId="0" applyNumberFormat="1" applyFont="1" applyFill="1" applyBorder="1"/>
    <xf numFmtId="0" fontId="9" fillId="3" borderId="1" xfId="0" applyFont="1" applyFill="1" applyBorder="1"/>
    <xf numFmtId="2" fontId="9" fillId="3" borderId="1" xfId="0" applyNumberFormat="1" applyFont="1" applyFill="1" applyBorder="1"/>
    <xf numFmtId="1" fontId="10" fillId="0" borderId="1" xfId="0" applyNumberFormat="1" applyFont="1" applyBorder="1"/>
    <xf numFmtId="2" fontId="9" fillId="2" borderId="1" xfId="0" applyNumberFormat="1" applyFont="1" applyFill="1" applyBorder="1"/>
    <xf numFmtId="0" fontId="10" fillId="0" borderId="0" xfId="0" applyFont="1" applyBorder="1"/>
    <xf numFmtId="0" fontId="7" fillId="0" borderId="1" xfId="0" applyFont="1" applyBorder="1"/>
    <xf numFmtId="1" fontId="9" fillId="0" borderId="1" xfId="0" applyNumberFormat="1" applyFont="1" applyFill="1" applyBorder="1"/>
    <xf numFmtId="1" fontId="7" fillId="0" borderId="1" xfId="0" applyNumberFormat="1" applyFont="1" applyBorder="1"/>
    <xf numFmtId="1" fontId="9" fillId="0" borderId="1" xfId="0" applyNumberFormat="1" applyFont="1" applyBorder="1"/>
    <xf numFmtId="1" fontId="7" fillId="0" borderId="1" xfId="0" applyNumberFormat="1" applyFont="1" applyFill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H3" sqref="H3:J3"/>
    </sheetView>
  </sheetViews>
  <sheetFormatPr defaultRowHeight="15" x14ac:dyDescent="0.25"/>
  <cols>
    <col min="1" max="1" width="6.42578125" customWidth="1"/>
    <col min="2" max="2" width="34.7109375" style="2" customWidth="1"/>
    <col min="3" max="3" width="12.5703125" customWidth="1"/>
    <col min="4" max="4" width="14.7109375" customWidth="1"/>
    <col min="5" max="5" width="14.28515625" customWidth="1"/>
    <col min="6" max="6" width="12" customWidth="1"/>
    <col min="7" max="7" width="14.28515625" customWidth="1"/>
    <col min="8" max="8" width="10.85546875" customWidth="1"/>
    <col min="9" max="9" width="9.5703125" bestFit="1" customWidth="1"/>
    <col min="10" max="10" width="12.85546875" customWidth="1"/>
  </cols>
  <sheetData>
    <row r="1" spans="1:11" x14ac:dyDescent="0.25">
      <c r="H1" s="32" t="s">
        <v>35</v>
      </c>
      <c r="I1" s="32"/>
      <c r="J1" s="32"/>
    </row>
    <row r="2" spans="1:11" x14ac:dyDescent="0.25">
      <c r="H2" s="32" t="s">
        <v>36</v>
      </c>
      <c r="I2" s="32"/>
      <c r="J2" s="32"/>
    </row>
    <row r="3" spans="1:11" x14ac:dyDescent="0.25">
      <c r="H3" s="32" t="s">
        <v>38</v>
      </c>
      <c r="I3" s="32"/>
      <c r="J3" s="32"/>
    </row>
    <row r="4" spans="1:11" x14ac:dyDescent="0.25">
      <c r="H4" s="32" t="s">
        <v>37</v>
      </c>
      <c r="I4" s="32"/>
      <c r="J4" s="32"/>
    </row>
    <row r="6" spans="1:11" ht="41.25" customHeight="1" x14ac:dyDescent="0.3">
      <c r="A6" s="31" t="s">
        <v>30</v>
      </c>
      <c r="B6" s="31"/>
      <c r="C6" s="31"/>
      <c r="D6" s="31"/>
      <c r="E6" s="31"/>
      <c r="F6" s="31"/>
      <c r="G6" s="31"/>
      <c r="H6" s="31"/>
      <c r="I6" s="31"/>
      <c r="J6" s="31"/>
    </row>
    <row r="7" spans="1:11" ht="15.75" x14ac:dyDescent="0.25">
      <c r="A7" s="15"/>
      <c r="B7" s="16"/>
      <c r="C7" s="17"/>
      <c r="D7" s="17"/>
      <c r="E7" s="17"/>
      <c r="F7" s="17"/>
      <c r="G7" s="17"/>
      <c r="H7" s="17"/>
      <c r="I7" s="17"/>
      <c r="J7" s="17"/>
    </row>
    <row r="8" spans="1:11" ht="135" x14ac:dyDescent="0.25">
      <c r="A8" s="10" t="s">
        <v>0</v>
      </c>
      <c r="B8" s="11" t="s">
        <v>1</v>
      </c>
      <c r="C8" s="13" t="s">
        <v>20</v>
      </c>
      <c r="D8" s="13" t="s">
        <v>31</v>
      </c>
      <c r="E8" s="14" t="s">
        <v>27</v>
      </c>
      <c r="F8" s="14" t="s">
        <v>28</v>
      </c>
      <c r="G8" s="14" t="s">
        <v>29</v>
      </c>
      <c r="H8" s="14" t="s">
        <v>32</v>
      </c>
      <c r="I8" s="13" t="s">
        <v>33</v>
      </c>
      <c r="J8" s="13" t="s">
        <v>34</v>
      </c>
    </row>
    <row r="9" spans="1:11" ht="15.75" x14ac:dyDescent="0.25">
      <c r="A9" s="18"/>
      <c r="B9" s="19" t="s">
        <v>2</v>
      </c>
      <c r="C9" s="20">
        <v>0.15</v>
      </c>
      <c r="D9" s="27">
        <f t="shared" ref="D9:D29" si="0">C9*790</f>
        <v>118.5</v>
      </c>
      <c r="E9" s="27">
        <f>D9*0.1831</f>
        <v>21.69735</v>
      </c>
      <c r="F9" s="21"/>
      <c r="G9" s="22"/>
      <c r="H9" s="29">
        <f>F9+E9+G9</f>
        <v>21.69735</v>
      </c>
      <c r="I9" s="23">
        <f>ROUND(H9*1.2359,0)</f>
        <v>27</v>
      </c>
      <c r="J9" s="23">
        <f>ROUND(I9*8,0)</f>
        <v>216</v>
      </c>
      <c r="K9" s="3"/>
    </row>
    <row r="10" spans="1:11" ht="15.75" x14ac:dyDescent="0.25">
      <c r="A10" s="18"/>
      <c r="B10" s="19" t="s">
        <v>3</v>
      </c>
      <c r="C10" s="20">
        <v>0.15</v>
      </c>
      <c r="D10" s="27">
        <f t="shared" si="0"/>
        <v>118.5</v>
      </c>
      <c r="E10" s="27">
        <f t="shared" ref="E10:E18" si="1">D10*0.1831</f>
        <v>21.69735</v>
      </c>
      <c r="F10" s="21"/>
      <c r="G10" s="22"/>
      <c r="H10" s="29">
        <f t="shared" ref="H10:H29" si="2">F10+E10+G10</f>
        <v>21.69735</v>
      </c>
      <c r="I10" s="23">
        <f t="shared" ref="I10:I28" si="3">ROUND(H10*1.2359,0)</f>
        <v>27</v>
      </c>
      <c r="J10" s="23">
        <f t="shared" ref="J10:J28" si="4">ROUND(I10*8,0)</f>
        <v>216</v>
      </c>
      <c r="K10" s="3"/>
    </row>
    <row r="11" spans="1:11" ht="15.75" x14ac:dyDescent="0.25">
      <c r="A11" s="18"/>
      <c r="B11" s="19" t="s">
        <v>4</v>
      </c>
      <c r="C11" s="20">
        <v>1.6</v>
      </c>
      <c r="D11" s="27">
        <f t="shared" si="0"/>
        <v>1264</v>
      </c>
      <c r="E11" s="27">
        <f t="shared" si="1"/>
        <v>231.43840000000003</v>
      </c>
      <c r="F11" s="21"/>
      <c r="G11" s="22"/>
      <c r="H11" s="29">
        <f t="shared" si="2"/>
        <v>231.43840000000003</v>
      </c>
      <c r="I11" s="23">
        <f t="shared" si="3"/>
        <v>286</v>
      </c>
      <c r="J11" s="23">
        <f t="shared" si="4"/>
        <v>2288</v>
      </c>
      <c r="K11" s="3"/>
    </row>
    <row r="12" spans="1:11" ht="15.75" x14ac:dyDescent="0.25">
      <c r="A12" s="18"/>
      <c r="B12" s="19" t="s">
        <v>5</v>
      </c>
      <c r="C12" s="20">
        <v>1.1000000000000001</v>
      </c>
      <c r="D12" s="27">
        <f t="shared" si="0"/>
        <v>869.00000000000011</v>
      </c>
      <c r="E12" s="27">
        <f t="shared" si="1"/>
        <v>159.11390000000003</v>
      </c>
      <c r="F12" s="21"/>
      <c r="G12" s="22"/>
      <c r="H12" s="29">
        <f t="shared" si="2"/>
        <v>159.11390000000003</v>
      </c>
      <c r="I12" s="23">
        <f t="shared" si="3"/>
        <v>197</v>
      </c>
      <c r="J12" s="23">
        <f t="shared" si="4"/>
        <v>1576</v>
      </c>
      <c r="K12" s="3"/>
    </row>
    <row r="13" spans="1:11" ht="15.75" x14ac:dyDescent="0.25">
      <c r="A13" s="18"/>
      <c r="B13" s="19" t="s">
        <v>6</v>
      </c>
      <c r="C13" s="20">
        <v>0.15</v>
      </c>
      <c r="D13" s="27">
        <f t="shared" si="0"/>
        <v>118.5</v>
      </c>
      <c r="E13" s="27">
        <f t="shared" si="1"/>
        <v>21.69735</v>
      </c>
      <c r="F13" s="21"/>
      <c r="G13" s="22"/>
      <c r="H13" s="29">
        <f t="shared" si="2"/>
        <v>21.69735</v>
      </c>
      <c r="I13" s="23">
        <f t="shared" si="3"/>
        <v>27</v>
      </c>
      <c r="J13" s="23">
        <f t="shared" si="4"/>
        <v>216</v>
      </c>
      <c r="K13" s="3"/>
    </row>
    <row r="14" spans="1:11" ht="15.75" x14ac:dyDescent="0.25">
      <c r="A14" s="18"/>
      <c r="B14" s="19" t="s">
        <v>7</v>
      </c>
      <c r="C14" s="20">
        <v>1.1000000000000001</v>
      </c>
      <c r="D14" s="27">
        <f t="shared" si="0"/>
        <v>869.00000000000011</v>
      </c>
      <c r="E14" s="27">
        <f t="shared" si="1"/>
        <v>159.11390000000003</v>
      </c>
      <c r="F14" s="21"/>
      <c r="G14" s="22"/>
      <c r="H14" s="29">
        <f t="shared" si="2"/>
        <v>159.11390000000003</v>
      </c>
      <c r="I14" s="23">
        <f t="shared" si="3"/>
        <v>197</v>
      </c>
      <c r="J14" s="23">
        <f t="shared" si="4"/>
        <v>1576</v>
      </c>
      <c r="K14" s="3"/>
    </row>
    <row r="15" spans="1:11" ht="15.75" x14ac:dyDescent="0.25">
      <c r="A15" s="18"/>
      <c r="B15" s="19" t="s">
        <v>8</v>
      </c>
      <c r="C15" s="20">
        <v>1.9</v>
      </c>
      <c r="D15" s="27">
        <f t="shared" si="0"/>
        <v>1501</v>
      </c>
      <c r="E15" s="27">
        <f t="shared" si="1"/>
        <v>274.8331</v>
      </c>
      <c r="F15" s="21"/>
      <c r="G15" s="22"/>
      <c r="H15" s="29">
        <f t="shared" si="2"/>
        <v>274.8331</v>
      </c>
      <c r="I15" s="23">
        <f t="shared" si="3"/>
        <v>340</v>
      </c>
      <c r="J15" s="23">
        <f t="shared" si="4"/>
        <v>2720</v>
      </c>
      <c r="K15" s="3"/>
    </row>
    <row r="16" spans="1:11" ht="15.75" x14ac:dyDescent="0.25">
      <c r="A16" s="18"/>
      <c r="B16" s="19" t="s">
        <v>10</v>
      </c>
      <c r="C16" s="20">
        <v>0.75</v>
      </c>
      <c r="D16" s="27">
        <f t="shared" si="0"/>
        <v>592.5</v>
      </c>
      <c r="E16" s="27">
        <f t="shared" si="1"/>
        <v>108.48675</v>
      </c>
      <c r="F16" s="21"/>
      <c r="G16" s="22"/>
      <c r="H16" s="29">
        <f t="shared" si="2"/>
        <v>108.48675</v>
      </c>
      <c r="I16" s="23">
        <f t="shared" si="3"/>
        <v>134</v>
      </c>
      <c r="J16" s="23">
        <f t="shared" si="4"/>
        <v>1072</v>
      </c>
      <c r="K16" s="3"/>
    </row>
    <row r="17" spans="1:11" ht="15.75" x14ac:dyDescent="0.25">
      <c r="A17" s="18"/>
      <c r="B17" s="19" t="s">
        <v>11</v>
      </c>
      <c r="C17" s="20">
        <v>1.85</v>
      </c>
      <c r="D17" s="27">
        <f t="shared" si="0"/>
        <v>1461.5</v>
      </c>
      <c r="E17" s="27">
        <f t="shared" si="1"/>
        <v>267.60065000000003</v>
      </c>
      <c r="F17" s="21"/>
      <c r="G17" s="22"/>
      <c r="H17" s="29">
        <f t="shared" si="2"/>
        <v>267.60065000000003</v>
      </c>
      <c r="I17" s="23">
        <f t="shared" si="3"/>
        <v>331</v>
      </c>
      <c r="J17" s="23">
        <f t="shared" si="4"/>
        <v>2648</v>
      </c>
      <c r="K17" s="3"/>
    </row>
    <row r="18" spans="1:11" ht="15.75" x14ac:dyDescent="0.25">
      <c r="A18" s="18"/>
      <c r="B18" s="19" t="s">
        <v>9</v>
      </c>
      <c r="C18" s="20">
        <v>1.7</v>
      </c>
      <c r="D18" s="27">
        <f t="shared" si="0"/>
        <v>1343</v>
      </c>
      <c r="E18" s="27">
        <f t="shared" si="1"/>
        <v>245.90330000000003</v>
      </c>
      <c r="F18" s="21"/>
      <c r="G18" s="22"/>
      <c r="H18" s="29">
        <f t="shared" si="2"/>
        <v>245.90330000000003</v>
      </c>
      <c r="I18" s="23">
        <f t="shared" si="3"/>
        <v>304</v>
      </c>
      <c r="J18" s="23">
        <f t="shared" si="4"/>
        <v>2432</v>
      </c>
      <c r="K18" s="3"/>
    </row>
    <row r="19" spans="1:11" ht="15.75" x14ac:dyDescent="0.25">
      <c r="A19" s="18"/>
      <c r="B19" s="19" t="s">
        <v>26</v>
      </c>
      <c r="C19" s="20">
        <v>3.5</v>
      </c>
      <c r="D19" s="27">
        <f t="shared" si="0"/>
        <v>2765</v>
      </c>
      <c r="E19" s="22"/>
      <c r="F19" s="29">
        <f>D19*0.0294</f>
        <v>81.290999999999997</v>
      </c>
      <c r="G19" s="22"/>
      <c r="H19" s="29">
        <f t="shared" si="2"/>
        <v>81.290999999999997</v>
      </c>
      <c r="I19" s="23">
        <f t="shared" si="3"/>
        <v>100</v>
      </c>
      <c r="J19" s="23">
        <f t="shared" si="4"/>
        <v>800</v>
      </c>
      <c r="K19" s="3"/>
    </row>
    <row r="20" spans="1:11" ht="15.75" x14ac:dyDescent="0.25">
      <c r="A20" s="18"/>
      <c r="B20" s="19" t="s">
        <v>12</v>
      </c>
      <c r="C20" s="24">
        <v>7.6520000000000001</v>
      </c>
      <c r="D20" s="27">
        <f t="shared" si="0"/>
        <v>6045.08</v>
      </c>
      <c r="E20" s="22"/>
      <c r="F20" s="29">
        <f t="shared" ref="F20:F25" si="5">D20*0.0294</f>
        <v>177.72535199999999</v>
      </c>
      <c r="G20" s="22"/>
      <c r="H20" s="29">
        <f t="shared" si="2"/>
        <v>177.72535199999999</v>
      </c>
      <c r="I20" s="23">
        <f t="shared" si="3"/>
        <v>220</v>
      </c>
      <c r="J20" s="23">
        <f t="shared" si="4"/>
        <v>1760</v>
      </c>
      <c r="K20" s="3"/>
    </row>
    <row r="21" spans="1:11" ht="15.75" x14ac:dyDescent="0.25">
      <c r="A21" s="18"/>
      <c r="B21" s="19" t="s">
        <v>13</v>
      </c>
      <c r="C21" s="24">
        <v>15.86</v>
      </c>
      <c r="D21" s="27">
        <f t="shared" si="0"/>
        <v>12529.4</v>
      </c>
      <c r="E21" s="22"/>
      <c r="F21" s="29">
        <f t="shared" si="5"/>
        <v>368.36435999999998</v>
      </c>
      <c r="G21" s="22"/>
      <c r="H21" s="29">
        <f t="shared" si="2"/>
        <v>368.36435999999998</v>
      </c>
      <c r="I21" s="23">
        <f t="shared" si="3"/>
        <v>455</v>
      </c>
      <c r="J21" s="23">
        <f t="shared" si="4"/>
        <v>3640</v>
      </c>
      <c r="K21" s="3"/>
    </row>
    <row r="22" spans="1:11" ht="15.75" x14ac:dyDescent="0.25">
      <c r="A22" s="18"/>
      <c r="B22" s="19" t="s">
        <v>14</v>
      </c>
      <c r="C22" s="24">
        <v>19.056000000000001</v>
      </c>
      <c r="D22" s="27">
        <f t="shared" si="0"/>
        <v>15054.240000000002</v>
      </c>
      <c r="E22" s="22"/>
      <c r="F22" s="29">
        <f t="shared" si="5"/>
        <v>442.59465600000004</v>
      </c>
      <c r="G22" s="22"/>
      <c r="H22" s="29">
        <f t="shared" si="2"/>
        <v>442.59465600000004</v>
      </c>
      <c r="I22" s="23">
        <f t="shared" si="3"/>
        <v>547</v>
      </c>
      <c r="J22" s="23">
        <f t="shared" si="4"/>
        <v>4376</v>
      </c>
      <c r="K22" s="3"/>
    </row>
    <row r="23" spans="1:11" ht="15.75" x14ac:dyDescent="0.25">
      <c r="A23" s="18"/>
      <c r="B23" s="19" t="s">
        <v>24</v>
      </c>
      <c r="C23" s="24">
        <v>4.4000000000000004</v>
      </c>
      <c r="D23" s="27">
        <f t="shared" si="0"/>
        <v>3476.0000000000005</v>
      </c>
      <c r="E23" s="22"/>
      <c r="F23" s="29">
        <f t="shared" si="5"/>
        <v>102.19440000000002</v>
      </c>
      <c r="G23" s="22"/>
      <c r="H23" s="29">
        <f t="shared" si="2"/>
        <v>102.19440000000002</v>
      </c>
      <c r="I23" s="23">
        <f t="shared" si="3"/>
        <v>126</v>
      </c>
      <c r="J23" s="23">
        <f t="shared" si="4"/>
        <v>1008</v>
      </c>
      <c r="K23" s="3"/>
    </row>
    <row r="24" spans="1:11" ht="15.75" x14ac:dyDescent="0.25">
      <c r="A24" s="18"/>
      <c r="B24" s="19" t="s">
        <v>25</v>
      </c>
      <c r="C24" s="24">
        <v>4.75</v>
      </c>
      <c r="D24" s="27">
        <f t="shared" si="0"/>
        <v>3752.5</v>
      </c>
      <c r="E24" s="22"/>
      <c r="F24" s="29">
        <f t="shared" si="5"/>
        <v>110.3235</v>
      </c>
      <c r="G24" s="22"/>
      <c r="H24" s="29">
        <f t="shared" si="2"/>
        <v>110.3235</v>
      </c>
      <c r="I24" s="23">
        <f t="shared" si="3"/>
        <v>136</v>
      </c>
      <c r="J24" s="23">
        <f t="shared" si="4"/>
        <v>1088</v>
      </c>
      <c r="K24" s="3"/>
    </row>
    <row r="25" spans="1:11" ht="15.75" x14ac:dyDescent="0.25">
      <c r="A25" s="18"/>
      <c r="B25" s="19" t="s">
        <v>15</v>
      </c>
      <c r="C25" s="24">
        <v>8.42</v>
      </c>
      <c r="D25" s="27">
        <f t="shared" si="0"/>
        <v>6651.8</v>
      </c>
      <c r="E25" s="22"/>
      <c r="F25" s="29">
        <f t="shared" si="5"/>
        <v>195.56291999999999</v>
      </c>
      <c r="G25" s="22"/>
      <c r="H25" s="29">
        <f t="shared" si="2"/>
        <v>195.56291999999999</v>
      </c>
      <c r="I25" s="23">
        <f t="shared" si="3"/>
        <v>242</v>
      </c>
      <c r="J25" s="23">
        <f t="shared" si="4"/>
        <v>1936</v>
      </c>
      <c r="K25" s="3"/>
    </row>
    <row r="26" spans="1:11" ht="15.75" x14ac:dyDescent="0.25">
      <c r="A26" s="18"/>
      <c r="B26" s="19" t="s">
        <v>21</v>
      </c>
      <c r="C26" s="20">
        <v>4.25</v>
      </c>
      <c r="D26" s="27">
        <f t="shared" si="0"/>
        <v>3357.5</v>
      </c>
      <c r="E26" s="22"/>
      <c r="F26" s="21"/>
      <c r="G26" s="27">
        <f>D26*0.14</f>
        <v>470.05000000000007</v>
      </c>
      <c r="H26" s="29">
        <f t="shared" si="2"/>
        <v>470.05000000000007</v>
      </c>
      <c r="I26" s="23">
        <f t="shared" si="3"/>
        <v>581</v>
      </c>
      <c r="J26" s="23">
        <f t="shared" si="4"/>
        <v>4648</v>
      </c>
      <c r="K26" s="3"/>
    </row>
    <row r="27" spans="1:11" ht="15.75" x14ac:dyDescent="0.25">
      <c r="A27" s="18"/>
      <c r="B27" s="19" t="s">
        <v>22</v>
      </c>
      <c r="C27" s="20">
        <v>1.1499999999999999</v>
      </c>
      <c r="D27" s="27">
        <f t="shared" si="0"/>
        <v>908.49999999999989</v>
      </c>
      <c r="E27" s="22"/>
      <c r="F27" s="21"/>
      <c r="G27" s="27">
        <f t="shared" ref="G27:G29" si="6">D27*0.14</f>
        <v>127.19</v>
      </c>
      <c r="H27" s="29">
        <f t="shared" si="2"/>
        <v>127.19</v>
      </c>
      <c r="I27" s="23">
        <f t="shared" si="3"/>
        <v>157</v>
      </c>
      <c r="J27" s="23">
        <f t="shared" si="4"/>
        <v>1256</v>
      </c>
      <c r="K27" s="3"/>
    </row>
    <row r="28" spans="1:11" ht="15.75" x14ac:dyDescent="0.25">
      <c r="A28" s="18"/>
      <c r="B28" s="19" t="s">
        <v>23</v>
      </c>
      <c r="C28" s="20">
        <v>3.5</v>
      </c>
      <c r="D28" s="27">
        <f t="shared" si="0"/>
        <v>2765</v>
      </c>
      <c r="E28" s="22"/>
      <c r="F28" s="21"/>
      <c r="G28" s="27">
        <f t="shared" si="6"/>
        <v>387.1</v>
      </c>
      <c r="H28" s="29">
        <f t="shared" si="2"/>
        <v>387.1</v>
      </c>
      <c r="I28" s="23">
        <f t="shared" si="3"/>
        <v>478</v>
      </c>
      <c r="J28" s="23">
        <f t="shared" si="4"/>
        <v>3824</v>
      </c>
      <c r="K28" s="3"/>
    </row>
    <row r="29" spans="1:11" ht="15.75" x14ac:dyDescent="0.25">
      <c r="A29" s="25"/>
      <c r="B29" s="12" t="s">
        <v>16</v>
      </c>
      <c r="C29" s="26">
        <f t="shared" ref="C29:J29" si="7">SUM(C9:C28)</f>
        <v>82.988000000000014</v>
      </c>
      <c r="D29" s="27">
        <f t="shared" si="0"/>
        <v>65560.52</v>
      </c>
      <c r="E29" s="28">
        <f t="shared" si="7"/>
        <v>1511.5820500000002</v>
      </c>
      <c r="F29" s="28">
        <f t="shared" si="7"/>
        <v>1478.056188</v>
      </c>
      <c r="G29" s="30">
        <f t="shared" si="6"/>
        <v>9178.4728000000014</v>
      </c>
      <c r="H29" s="28">
        <f t="shared" si="2"/>
        <v>12168.111038000003</v>
      </c>
      <c r="I29" s="26">
        <f t="shared" si="7"/>
        <v>4912</v>
      </c>
      <c r="J29" s="26">
        <f t="shared" si="7"/>
        <v>39296</v>
      </c>
      <c r="K29" s="3"/>
    </row>
    <row r="30" spans="1:11" ht="15.75" x14ac:dyDescent="0.25">
      <c r="A30" s="4"/>
      <c r="B30" s="5"/>
      <c r="C30" s="6"/>
      <c r="D30" s="6"/>
      <c r="E30" s="6"/>
      <c r="F30" s="6"/>
      <c r="G30" s="6"/>
      <c r="H30" s="4"/>
      <c r="I30" s="3"/>
      <c r="J30" s="7"/>
      <c r="K30" s="3"/>
    </row>
    <row r="31" spans="1:11" hidden="1" x14ac:dyDescent="0.25">
      <c r="A31" s="3"/>
      <c r="B31"/>
      <c r="I31" s="1" t="s">
        <v>17</v>
      </c>
      <c r="J31">
        <v>60972</v>
      </c>
    </row>
    <row r="32" spans="1:11" hidden="1" x14ac:dyDescent="0.25">
      <c r="A32" s="8"/>
      <c r="B32"/>
      <c r="I32" s="1" t="s">
        <v>18</v>
      </c>
      <c r="J32">
        <f>J31-J29</f>
        <v>21676</v>
      </c>
    </row>
    <row r="33" spans="1:10" hidden="1" x14ac:dyDescent="0.25">
      <c r="A33" s="8"/>
      <c r="B33"/>
    </row>
    <row r="34" spans="1:10" hidden="1" x14ac:dyDescent="0.25">
      <c r="B34"/>
      <c r="J34">
        <f>J32*100/D29</f>
        <v>33.062580955733722</v>
      </c>
    </row>
    <row r="35" spans="1:10" hidden="1" x14ac:dyDescent="0.25">
      <c r="B35"/>
    </row>
    <row r="36" spans="1:10" hidden="1" x14ac:dyDescent="0.25">
      <c r="B36"/>
    </row>
    <row r="37" spans="1:10" hidden="1" x14ac:dyDescent="0.25">
      <c r="B37"/>
    </row>
    <row r="38" spans="1:10" hidden="1" x14ac:dyDescent="0.25">
      <c r="B38"/>
    </row>
    <row r="39" spans="1:10" hidden="1" x14ac:dyDescent="0.25">
      <c r="B39"/>
    </row>
    <row r="40" spans="1:10" hidden="1" x14ac:dyDescent="0.25">
      <c r="B40"/>
    </row>
    <row r="41" spans="1:10" hidden="1" x14ac:dyDescent="0.25">
      <c r="B41"/>
    </row>
    <row r="42" spans="1:10" hidden="1" x14ac:dyDescent="0.25">
      <c r="B42"/>
    </row>
    <row r="43" spans="1:10" hidden="1" x14ac:dyDescent="0.25">
      <c r="B43"/>
    </row>
    <row r="44" spans="1:10" hidden="1" x14ac:dyDescent="0.25">
      <c r="B44"/>
    </row>
    <row r="45" spans="1:10" hidden="1" x14ac:dyDescent="0.25">
      <c r="B45"/>
    </row>
    <row r="46" spans="1:10" hidden="1" x14ac:dyDescent="0.25">
      <c r="B46"/>
    </row>
    <row r="47" spans="1:10" hidden="1" x14ac:dyDescent="0.25">
      <c r="B47"/>
      <c r="I47" s="9" t="s">
        <v>19</v>
      </c>
      <c r="J47" s="9">
        <v>64040</v>
      </c>
    </row>
    <row r="48" spans="1:10" x14ac:dyDescent="0.25">
      <c r="B48"/>
    </row>
  </sheetData>
  <mergeCells count="5">
    <mergeCell ref="A6:J6"/>
    <mergeCell ref="H2:J2"/>
    <mergeCell ref="H3:J3"/>
    <mergeCell ref="H4:J4"/>
    <mergeCell ref="H1:J1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Pašvald.fin.ped.kvalitāte</vt:lpstr>
      <vt:lpstr>Lapa2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2020-09-21T10:56:48Z</cp:lastPrinted>
  <dcterms:created xsi:type="dcterms:W3CDTF">2020-09-21T07:09:30Z</dcterms:created>
  <dcterms:modified xsi:type="dcterms:W3CDTF">2020-12-27T17:52:15Z</dcterms:modified>
</cp:coreProperties>
</file>